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0" windowWidth="29040" windowHeight="13410"/>
  </bookViews>
  <sheets>
    <sheet name="Гости" sheetId="1" r:id="rId1"/>
  </sheets>
  <definedNames>
    <definedName name="_xlnm.Print_Area" localSheetId="0">Гости!$B$3:$T$26</definedName>
  </definedNames>
  <calcPr calcId="124519"/>
  <fileRecoveryPr repairLoad="1"/>
</workbook>
</file>

<file path=xl/calcChain.xml><?xml version="1.0" encoding="utf-8"?>
<calcChain xmlns="http://schemas.openxmlformats.org/spreadsheetml/2006/main">
  <c r="S24" i="1"/>
  <c r="S23"/>
  <c r="T23" s="1"/>
  <c r="S22"/>
  <c r="T22" s="1"/>
  <c r="S21"/>
  <c r="T21" s="1"/>
  <c r="C25" l="1"/>
  <c r="C24"/>
  <c r="C23"/>
  <c r="C22"/>
  <c r="C21"/>
  <c r="C20" l="1"/>
  <c r="C19"/>
</calcChain>
</file>

<file path=xl/sharedStrings.xml><?xml version="1.0" encoding="utf-8"?>
<sst xmlns="http://schemas.openxmlformats.org/spreadsheetml/2006/main" count="74" uniqueCount="54">
  <si>
    <t>Невеста</t>
  </si>
  <si>
    <t>Жених</t>
  </si>
  <si>
    <t>Да</t>
  </si>
  <si>
    <t>Нет</t>
  </si>
  <si>
    <t>Электронная почта</t>
  </si>
  <si>
    <t>Брат</t>
  </si>
  <si>
    <t>Друг</t>
  </si>
  <si>
    <t>ИМЯ ГОСТЯ</t>
  </si>
  <si>
    <t>ОТНОШЕНИЯ</t>
  </si>
  <si>
    <t>ТЕЛЕФОН</t>
  </si>
  <si>
    <t>ЧЕЙ ГОСТЬ</t>
  </si>
  <si>
    <t>ПОЧТОВЫЙ АДРЕС</t>
  </si>
  <si>
    <t>ЗАГС</t>
  </si>
  <si>
    <t>ПРОГУЛКА</t>
  </si>
  <si>
    <t>ТРАНСПОРТ</t>
  </si>
  <si>
    <t>ОБРАЩЕНИЕ В ПРИГЛАШЕНИИ</t>
  </si>
  <si>
    <t>ПРЕДПОЧТЕНИЯ ПО ЕДЕ</t>
  </si>
  <si>
    <t>ОТЕЛЬ</t>
  </si>
  <si>
    <t>МАЛЬЧИШНИК / ДЕВИЧНИК</t>
  </si>
  <si>
    <t>ГОСТИ НА СВАДЬБЕ</t>
  </si>
  <si>
    <t>ОТПРАВЛЕНО ПРИГЛАШЕНИЕ</t>
  </si>
  <si>
    <t>Александр Пушкин</t>
  </si>
  <si>
    <t>119034 Москва, Пречистенка, 12/2</t>
  </si>
  <si>
    <t>(495) 637-56-74</t>
  </si>
  <si>
    <t>pushkinmus@culture.mos.ru</t>
  </si>
  <si>
    <t>с. Константиново, Рыбновский р-н, Рязанской обл., Константиново, Рязанская обл., Россия, 391103</t>
  </si>
  <si>
    <t>(491) 255-03-06</t>
  </si>
  <si>
    <t>info@museum-esenin.ru</t>
  </si>
  <si>
    <t>Уважаемый</t>
  </si>
  <si>
    <t>Дорогой</t>
  </si>
  <si>
    <t>нет</t>
  </si>
  <si>
    <t>свой</t>
  </si>
  <si>
    <t>машина</t>
  </si>
  <si>
    <t>Сергей Есенин</t>
  </si>
  <si>
    <t>ПРИДЁТ?</t>
  </si>
  <si>
    <t>Подтвердили присутствие:</t>
  </si>
  <si>
    <t>Гостей в ЗАГСе:</t>
  </si>
  <si>
    <t>На прогулке:</t>
  </si>
  <si>
    <t>Необходим отель:</t>
  </si>
  <si>
    <t>Всего гостей:</t>
  </si>
  <si>
    <t>Шампанское</t>
  </si>
  <si>
    <t>Вино</t>
  </si>
  <si>
    <t>Крепкий алкоголь</t>
  </si>
  <si>
    <t>Мальчишник / девичник:</t>
  </si>
  <si>
    <t>Необходимо такси:</t>
  </si>
  <si>
    <t>Литров на чел.</t>
  </si>
  <si>
    <t>Всего литров</t>
  </si>
  <si>
    <t>Всего бутылок</t>
  </si>
  <si>
    <r>
      <rPr>
        <b/>
        <sz val="9"/>
        <color theme="1"/>
        <rFont val="Century Gothic"/>
        <family val="2"/>
        <charset val="204"/>
      </rPr>
      <t>Внимание!</t>
    </r>
    <r>
      <rPr>
        <sz val="9"/>
        <color theme="1"/>
        <rFont val="Century Gothic"/>
        <family val="2"/>
        <charset val="204"/>
      </rPr>
      <t xml:space="preserve"> Для подсчёта гостей, которые подтвердили присутствие, а также для расчёта алкоголя учитываются только гости со значением "Да" в поле "Придёт?".</t>
    </r>
  </si>
  <si>
    <r>
      <rPr>
        <b/>
        <sz val="9"/>
        <color theme="1"/>
        <rFont val="Century Gothic"/>
        <family val="2"/>
        <charset val="204"/>
      </rPr>
      <t>Выделение гостей.</t>
    </r>
    <r>
      <rPr>
        <sz val="9"/>
        <color theme="1"/>
        <rFont val="Century Gothic"/>
        <family val="2"/>
        <charset val="204"/>
      </rPr>
      <t xml:space="preserve"> Если отправлено приглашение и гость ещё не дал ответа, то вся строка подсвечивается розовым. Если ответил, что не придёт - строка зачёркивается.</t>
    </r>
  </si>
  <si>
    <t>Вода, соки, лимонады</t>
  </si>
  <si>
    <t>ТАКСИ ВЕЧEРОМ</t>
  </si>
  <si>
    <r>
      <rPr>
        <b/>
        <sz val="9"/>
        <color theme="1"/>
        <rFont val="Century Gothic"/>
        <family val="2"/>
        <charset val="204"/>
      </rPr>
      <t>Как пользоваться таблицей?</t>
    </r>
    <r>
      <rPr>
        <sz val="9"/>
        <color theme="1"/>
        <rFont val="Century Gothic"/>
        <family val="2"/>
        <charset val="204"/>
      </rPr>
      <t xml:space="preserve"> Вы можете добавлять строки в таблицу выше для добавления новых гостей.  Для изменения значения полей, выделенных серым цветом, используйте выпадающий список предустановленных значений "Да", "Нет". При других значениях таблица будет рассчитываться некорректно.</t>
    </r>
  </si>
  <si>
    <t>Расчёт напитков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</si>
</sst>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13">
    <font>
      <sz val="9"/>
      <color theme="1"/>
      <name val="Century"/>
      <family val="1"/>
      <scheme val="major"/>
    </font>
    <font>
      <sz val="9"/>
      <color theme="1"/>
      <name val="Century"/>
      <family val="1"/>
      <scheme val="major"/>
    </font>
    <font>
      <sz val="36"/>
      <color theme="1" tint="0.499984740745262"/>
      <name val="Century"/>
      <family val="1"/>
      <scheme val="major"/>
    </font>
    <font>
      <sz val="36"/>
      <color theme="1"/>
      <name val="Century"/>
      <family val="1"/>
      <scheme val="maj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1"/>
      <color theme="1" tint="0.499984740745262"/>
      <name val="Century"/>
      <family val="1"/>
      <scheme val="major"/>
    </font>
    <font>
      <sz val="9"/>
      <color theme="1"/>
      <name val="Century Gothic"/>
      <family val="2"/>
      <charset val="204"/>
    </font>
    <font>
      <sz val="26"/>
      <color theme="0"/>
      <name val="Century Gothic"/>
      <family val="2"/>
      <charset val="204"/>
    </font>
    <font>
      <sz val="8"/>
      <color theme="1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36"/>
      <color theme="0"/>
      <name val="Bebas Neue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FFB2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8">
    <xf numFmtId="0" fontId="0" fillId="0" borderId="0">
      <alignment vertical="center"/>
    </xf>
    <xf numFmtId="0" fontId="3" fillId="0" borderId="0" applyNumberFormat="0" applyFill="0" applyProtection="0">
      <alignment horizontal="left" vertical="top"/>
    </xf>
    <xf numFmtId="0" fontId="1" fillId="0" borderId="0" applyNumberFormat="0" applyFill="0" applyAlignment="0" applyProtection="0"/>
    <xf numFmtId="0" fontId="2" fillId="0" borderId="0" applyNumberFormat="0" applyFill="0" applyProtection="0">
      <alignment horizontal="left" vertical="center"/>
    </xf>
    <xf numFmtId="0" fontId="6" fillId="0" borderId="0" applyNumberFormat="0" applyFill="0" applyAlignment="0" applyProtection="0"/>
    <xf numFmtId="0" fontId="1" fillId="0" borderId="0" applyNumberFormat="0" applyFill="0" applyAlignment="0" applyProtection="0">
      <alignment vertical="center"/>
    </xf>
    <xf numFmtId="0" fontId="4" fillId="0" borderId="0"/>
    <xf numFmtId="0" fontId="5" fillId="0" borderId="0" applyNumberFormat="0" applyFill="0" applyAlignment="0" applyProtection="0"/>
  </cellStyleXfs>
  <cellXfs count="63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2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" xfId="2" applyNumberFormat="1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0" fontId="7" fillId="4" borderId="0" xfId="0" applyFont="1" applyFill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 vertical="top" wrapText="1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7" fillId="4" borderId="0" xfId="2" applyNumberFormat="1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 wrapText="1"/>
    </xf>
    <xf numFmtId="0" fontId="7" fillId="3" borderId="8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</cellXfs>
  <cellStyles count="8">
    <cellStyle name="Hyperlink 2" xfId="7"/>
    <cellStyle name="Normal 2" xfId="6"/>
    <cellStyle name="Гиперссылка" xfId="2" builtinId="8" customBuiltin="1"/>
    <cellStyle name="Заголовок 1" xfId="1" builtinId="16" customBuiltin="1"/>
    <cellStyle name="Заголовок 2" xfId="3" builtinId="17" customBuiltin="1"/>
    <cellStyle name="Заголовок 3" xfId="4" builtinId="18" customBuiltin="1"/>
    <cellStyle name="Обычный" xfId="0" builtinId="0" customBuiltin="1"/>
    <cellStyle name="Открывавшаяся гиперссылка" xfId="5" builtinId="9" customBuiltin="1"/>
  </cellStyles>
  <dxfs count="37">
    <dxf>
      <fill>
        <patternFill>
          <bgColor theme="4"/>
        </patternFill>
      </fill>
    </dxf>
    <dxf>
      <font>
        <strike/>
        <u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rgb="FFF9F9F9"/>
        </patternFill>
      </fill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rgb="FFF9F9F9"/>
        </patternFill>
      </fill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rgb="FFF9F9F9"/>
        </patternFill>
      </fill>
      <alignment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solid">
          <fgColor indexed="64"/>
          <bgColor rgb="FFF9F9F9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solid">
          <fgColor indexed="64"/>
          <bgColor rgb="FFF9F9F9"/>
        </patternFill>
      </fill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rgb="FFF9F9F9"/>
        </patternFill>
      </fill>
      <alignment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solid">
          <fgColor indexed="64"/>
          <bgColor rgb="FFF9F9F9"/>
        </patternFill>
      </fill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rgb="FFF9F9F9"/>
        </patternFill>
      </fill>
      <alignment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4" formatCode="[&lt;=9999999]###\-####;\(###\)\ ###\-####"/>
      <alignment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rgb="FFF9F9F9"/>
        </patternFill>
      </fill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rgb="FFF9F9F9"/>
        </patternFill>
      </fill>
      <alignment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entury Gothic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relativeIndent="255" justifyLastLine="0" shrinkToFit="0" readingOrder="0"/>
    </dxf>
    <dxf>
      <font>
        <color theme="1" tint="0.34998626667073579"/>
      </font>
    </dxf>
    <dxf>
      <font>
        <b val="0"/>
        <i val="0"/>
        <color theme="7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  <color theme="1"/>
      </font>
      <fill>
        <patternFill>
          <bgColor theme="0"/>
        </patternFill>
      </fill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auto="1"/>
      </font>
      <fill>
        <patternFill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>
      <tableStyleElement type="wholeTable" dxfId="36"/>
      <tableStyleElement type="headerRow" dxfId="35"/>
      <tableStyleElement type="totalRow" dxfId="34"/>
      <tableStyleElement type="firstTotalCell" dxfId="33"/>
    </tableStyle>
  </tableStyles>
  <colors>
    <mruColors>
      <color rgb="FFF9F9F9"/>
      <color rgb="FFECEAE8"/>
      <color rgb="FFE3E0DD"/>
      <color rgb="FFFFB2BA"/>
      <color rgb="FFDED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0</xdr:row>
      <xdr:rowOff>0</xdr:rowOff>
    </xdr:from>
    <xdr:to>
      <xdr:col>2</xdr:col>
      <xdr:colOff>47625</xdr:colOff>
      <xdr:row>2</xdr:row>
      <xdr:rowOff>228599</xdr:rowOff>
    </xdr:to>
    <xdr:pic>
      <xdr:nvPicPr>
        <xdr:cNvPr id="3" name="Рисунок 2" descr="лого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6" y="0"/>
          <a:ext cx="1733549" cy="17335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блГости" displayName="тблГости" ref="B3:T16" headerRowDxfId="32" dataDxfId="31" totalsRowDxfId="30">
  <tableColumns count="19">
    <tableColumn id="1" name="ИМЯ ГОСТЯ" totalsRowLabel="ИТОГО:" dataDxfId="29" totalsRowDxfId="28"/>
    <tableColumn id="5" name="ОТПРАВЛЕНО ПРИГЛАШЕНИЕ" totalsRowFunction="custom" dataDxfId="27">
      <totalsRowFormula>COUNTIF([ОТПРАВЛЕНО ПРИГЛАШЕНИЕ],"Да")</totalsRowFormula>
    </tableColumn>
    <tableColumn id="2" name="ПРИДЁТ?" totalsRowFunction="count" dataDxfId="26"/>
    <tableColumn id="4" name="ЧЕЙ ГОСТЬ" dataDxfId="25" totalsRowDxfId="24"/>
    <tableColumn id="8" name="ОТНОШЕНИЯ" dataDxfId="23" totalsRowDxfId="22"/>
    <tableColumn id="16" name="ОБРАЩЕНИЕ В ПРИГЛАШЕНИИ" dataDxfId="21" totalsRowDxfId="20"/>
    <tableColumn id="12" name="ПОЧТОВЫЙ АДРЕС" dataDxfId="19" totalsRowDxfId="18"/>
    <tableColumn id="6" name="ТЕЛЕФОН" dataDxfId="17" totalsRowDxfId="16"/>
    <tableColumn id="7" name="Электронная почта" dataDxfId="15" totalsRowDxfId="14"/>
    <tableColumn id="13" name="ЗАГС" dataDxfId="13"/>
    <tableColumn id="9" name="МАЛЬЧИШНИК / ДЕВИЧНИК" dataDxfId="12"/>
    <tableColumn id="14" name="ПРОГУЛКА" dataDxfId="11"/>
    <tableColumn id="11" name="ОТЕЛЬ" dataDxfId="10"/>
    <tableColumn id="19" name="ТАКСИ ВЕЧEРОМ" dataDxfId="9"/>
    <tableColumn id="15" name="ТРАНСПОРТ" dataDxfId="8" totalsRowDxfId="7"/>
    <tableColumn id="17" name="ПРЕДПОЧТЕНИЯ ПО ЕДЕ" dataDxfId="6" totalsRowDxfId="5"/>
    <tableColumn id="3" name="Шампанское" dataDxfId="4"/>
    <tableColumn id="10" name="Вино" dataDxfId="3"/>
    <tableColumn id="20" name="Крепкий алкоголь" dataDxfId="2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="Приглашения на свадьбу" altTextSummary="Введите в таблицу данные людей, которых вы пригласили на свадьбу. Отметьте, кому вы отправили приглашение, кто ответил, кто не ответил, сколько человек будет сопровождать каждого приглашенного, чьи они гости, а также введите контактную информацию."/>
    </ext>
  </extLst>
</table>
</file>

<file path=xl/theme/theme1.xml><?xml version="1.0" encoding="utf-8"?>
<a:theme xmlns:a="http://schemas.openxmlformats.org/drawingml/2006/main" name="Office Theme">
  <a:themeElements>
    <a:clrScheme name="weddywood">
      <a:dk1>
        <a:srgbClr val="333333"/>
      </a:dk1>
      <a:lt1>
        <a:sysClr val="window" lastClr="FFFFFF"/>
      </a:lt1>
      <a:dk2>
        <a:srgbClr val="69676D"/>
      </a:dk2>
      <a:lt2>
        <a:srgbClr val="F9F9F9"/>
      </a:lt2>
      <a:accent1>
        <a:srgbClr val="FFB2BA"/>
      </a:accent1>
      <a:accent2>
        <a:srgbClr val="FF7583"/>
      </a:accent2>
      <a:accent3>
        <a:srgbClr val="6BB1C9"/>
      </a:accent3>
      <a:accent4>
        <a:srgbClr val="6585CF"/>
      </a:accent4>
      <a:accent5>
        <a:srgbClr val="FFB2BA"/>
      </a:accent5>
      <a:accent6>
        <a:srgbClr val="A379BB"/>
      </a:accent6>
      <a:hlink>
        <a:srgbClr val="FF7583"/>
      </a:hlink>
      <a:folHlink>
        <a:srgbClr val="999999"/>
      </a:folHlink>
    </a:clrScheme>
    <a:fontScheme name="Wedding Invite Tracker">
      <a:majorFont>
        <a:latin typeface="Century"/>
        <a:ea typeface=""/>
        <a:cs typeface=""/>
      </a:majorFont>
      <a:minorFont>
        <a:latin typeface="Arial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A1:U26"/>
  <sheetViews>
    <sheetView showGridLines="0" tabSelected="1" workbookViewId="0">
      <selection activeCell="B34" sqref="B34"/>
    </sheetView>
  </sheetViews>
  <sheetFormatPr defaultColWidth="9" defaultRowHeight="21" customHeight="1"/>
  <cols>
    <col min="1" max="1" width="2.140625" style="2" customWidth="1"/>
    <col min="2" max="2" width="27.5703125" style="2" customWidth="1"/>
    <col min="3" max="3" width="12.5703125" style="2" customWidth="1"/>
    <col min="4" max="4" width="9.42578125" style="2" customWidth="1"/>
    <col min="5" max="5" width="11.28515625" style="2" customWidth="1"/>
    <col min="6" max="6" width="12" style="2" customWidth="1"/>
    <col min="7" max="7" width="13.5703125" style="2" customWidth="1"/>
    <col min="8" max="8" width="44" style="2" customWidth="1"/>
    <col min="9" max="9" width="14.42578125" style="2" customWidth="1"/>
    <col min="10" max="10" width="26.28515625" style="2" customWidth="1"/>
    <col min="11" max="11" width="6.42578125" style="2" customWidth="1"/>
    <col min="12" max="12" width="13.42578125" style="2" customWidth="1"/>
    <col min="13" max="13" width="10.140625" style="2" customWidth="1"/>
    <col min="14" max="14" width="7.7109375" style="2" customWidth="1"/>
    <col min="15" max="15" width="8.85546875" style="2" customWidth="1"/>
    <col min="16" max="16" width="10.7109375" style="2" customWidth="1"/>
    <col min="17" max="17" width="13.42578125" style="18" customWidth="1"/>
    <col min="18" max="18" width="12.28515625" style="2" customWidth="1"/>
    <col min="19" max="19" width="10.28515625" style="2" customWidth="1"/>
    <col min="20" max="20" width="11.42578125" style="2" bestFit="1" customWidth="1"/>
    <col min="21" max="21" width="2.140625" style="2" customWidth="1"/>
    <col min="22" max="16384" width="9" style="2"/>
  </cols>
  <sheetData>
    <row r="1" spans="1:21" ht="99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  <c r="T1" s="62"/>
      <c r="U1" s="4"/>
    </row>
    <row r="2" spans="1:21" s="5" customFormat="1" ht="19.899999999999999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1" s="3" customFormat="1" ht="38.25">
      <c r="B3" s="3" t="s">
        <v>7</v>
      </c>
      <c r="C3" s="16" t="s">
        <v>20</v>
      </c>
      <c r="D3" s="16" t="s">
        <v>34</v>
      </c>
      <c r="E3" s="3" t="s">
        <v>10</v>
      </c>
      <c r="F3" s="3" t="s">
        <v>8</v>
      </c>
      <c r="G3" s="3" t="s">
        <v>15</v>
      </c>
      <c r="H3" s="3" t="s">
        <v>11</v>
      </c>
      <c r="I3" s="3" t="s">
        <v>9</v>
      </c>
      <c r="J3" s="3" t="s">
        <v>4</v>
      </c>
      <c r="K3" s="16" t="s">
        <v>12</v>
      </c>
      <c r="L3" s="16" t="s">
        <v>18</v>
      </c>
      <c r="M3" s="16" t="s">
        <v>13</v>
      </c>
      <c r="N3" s="16" t="s">
        <v>17</v>
      </c>
      <c r="O3" s="16" t="s">
        <v>51</v>
      </c>
      <c r="P3" s="17" t="s">
        <v>14</v>
      </c>
      <c r="Q3" s="17" t="s">
        <v>16</v>
      </c>
      <c r="R3" s="16" t="s">
        <v>40</v>
      </c>
      <c r="S3" s="16" t="s">
        <v>41</v>
      </c>
      <c r="T3" s="16" t="s">
        <v>42</v>
      </c>
    </row>
    <row r="4" spans="1:21" ht="21" customHeight="1">
      <c r="B4" s="2" t="s">
        <v>21</v>
      </c>
      <c r="C4" s="42" t="s">
        <v>2</v>
      </c>
      <c r="D4" s="42" t="s">
        <v>2</v>
      </c>
      <c r="E4" s="1" t="s">
        <v>0</v>
      </c>
      <c r="F4" s="1" t="s">
        <v>5</v>
      </c>
      <c r="G4" s="2" t="s">
        <v>28</v>
      </c>
      <c r="H4" s="9" t="s">
        <v>22</v>
      </c>
      <c r="I4" s="7" t="s">
        <v>23</v>
      </c>
      <c r="J4" s="8" t="s">
        <v>24</v>
      </c>
      <c r="K4" s="42" t="s">
        <v>2</v>
      </c>
      <c r="L4" s="42" t="s">
        <v>3</v>
      </c>
      <c r="M4" s="42" t="s">
        <v>2</v>
      </c>
      <c r="N4" s="42" t="s">
        <v>2</v>
      </c>
      <c r="O4" s="42" t="s">
        <v>3</v>
      </c>
      <c r="P4" s="2" t="s">
        <v>31</v>
      </c>
      <c r="Q4" s="2" t="s">
        <v>30</v>
      </c>
      <c r="R4" s="42" t="s">
        <v>2</v>
      </c>
      <c r="S4" s="42" t="s">
        <v>2</v>
      </c>
      <c r="T4" s="42" t="s">
        <v>3</v>
      </c>
    </row>
    <row r="5" spans="1:21" ht="27">
      <c r="B5" s="2" t="s">
        <v>33</v>
      </c>
      <c r="C5" s="42" t="s">
        <v>2</v>
      </c>
      <c r="D5" s="42" t="s">
        <v>2</v>
      </c>
      <c r="E5" s="1" t="s">
        <v>1</v>
      </c>
      <c r="F5" s="1" t="s">
        <v>6</v>
      </c>
      <c r="G5" s="2" t="s">
        <v>29</v>
      </c>
      <c r="H5" s="9" t="s">
        <v>25</v>
      </c>
      <c r="I5" s="7" t="s">
        <v>26</v>
      </c>
      <c r="J5" s="8" t="s">
        <v>27</v>
      </c>
      <c r="K5" s="42"/>
      <c r="L5" s="42" t="s">
        <v>2</v>
      </c>
      <c r="M5" s="42"/>
      <c r="N5" s="42" t="s">
        <v>2</v>
      </c>
      <c r="O5" s="42" t="s">
        <v>2</v>
      </c>
      <c r="P5" s="2" t="s">
        <v>32</v>
      </c>
      <c r="Q5" s="2" t="s">
        <v>30</v>
      </c>
      <c r="R5" s="42" t="s">
        <v>2</v>
      </c>
      <c r="S5" s="42" t="s">
        <v>2</v>
      </c>
      <c r="T5" s="42" t="s">
        <v>2</v>
      </c>
    </row>
    <row r="6" spans="1:21" ht="21" customHeight="1">
      <c r="C6" s="42"/>
      <c r="D6" s="42"/>
      <c r="E6" s="1"/>
      <c r="F6" s="1"/>
      <c r="I6" s="7"/>
      <c r="J6" s="8"/>
      <c r="K6" s="42"/>
      <c r="L6" s="42"/>
      <c r="M6" s="42"/>
      <c r="N6" s="42"/>
      <c r="O6" s="42"/>
      <c r="Q6" s="2"/>
      <c r="R6" s="42"/>
      <c r="S6" s="42"/>
      <c r="T6" s="42"/>
    </row>
    <row r="7" spans="1:21" ht="21" customHeight="1">
      <c r="C7" s="42"/>
      <c r="D7" s="42"/>
      <c r="E7" s="1"/>
      <c r="F7" s="1"/>
      <c r="H7" s="9"/>
      <c r="I7" s="7"/>
      <c r="J7" s="8"/>
      <c r="K7" s="42"/>
      <c r="L7" s="42"/>
      <c r="M7" s="42"/>
      <c r="N7" s="42"/>
      <c r="O7" s="42"/>
      <c r="Q7" s="2"/>
      <c r="R7" s="42"/>
      <c r="S7" s="42"/>
      <c r="T7" s="42"/>
    </row>
    <row r="8" spans="1:21" ht="21" customHeight="1">
      <c r="C8" s="42"/>
      <c r="D8" s="42"/>
      <c r="E8" s="1"/>
      <c r="F8" s="1"/>
      <c r="H8" s="9"/>
      <c r="I8" s="7"/>
      <c r="J8" s="8"/>
      <c r="K8" s="42"/>
      <c r="L8" s="42"/>
      <c r="M8" s="42"/>
      <c r="N8" s="42"/>
      <c r="O8" s="42"/>
      <c r="Q8" s="2"/>
      <c r="R8" s="42"/>
      <c r="S8" s="42"/>
      <c r="T8" s="42"/>
    </row>
    <row r="9" spans="1:21" ht="21" customHeight="1">
      <c r="C9" s="42"/>
      <c r="D9" s="42"/>
      <c r="E9" s="1"/>
      <c r="F9" s="1"/>
      <c r="H9" s="9"/>
      <c r="I9" s="7"/>
      <c r="J9" s="8"/>
      <c r="K9" s="42"/>
      <c r="L9" s="42"/>
      <c r="M9" s="42"/>
      <c r="N9" s="42"/>
      <c r="O9" s="42"/>
      <c r="Q9" s="2"/>
      <c r="R9" s="42"/>
      <c r="S9" s="42"/>
      <c r="T9" s="42"/>
    </row>
    <row r="10" spans="1:21" ht="21" customHeight="1">
      <c r="C10" s="42"/>
      <c r="D10" s="42"/>
      <c r="E10" s="1"/>
      <c r="F10" s="1"/>
      <c r="H10" s="9"/>
      <c r="I10" s="7"/>
      <c r="J10" s="8"/>
      <c r="K10" s="42"/>
      <c r="L10" s="42"/>
      <c r="M10" s="42"/>
      <c r="N10" s="42"/>
      <c r="O10" s="42"/>
      <c r="Q10" s="2"/>
      <c r="R10" s="42"/>
      <c r="S10" s="42"/>
      <c r="T10" s="42"/>
    </row>
    <row r="11" spans="1:21" ht="21" customHeight="1">
      <c r="C11" s="42"/>
      <c r="D11" s="42"/>
      <c r="E11" s="1"/>
      <c r="F11" s="1"/>
      <c r="I11" s="7"/>
      <c r="J11" s="8"/>
      <c r="K11" s="42"/>
      <c r="L11" s="42"/>
      <c r="M11" s="42"/>
      <c r="N11" s="42"/>
      <c r="O11" s="42"/>
      <c r="Q11" s="2"/>
      <c r="R11" s="42"/>
      <c r="S11" s="42"/>
      <c r="T11" s="42"/>
    </row>
    <row r="12" spans="1:21" ht="21" customHeight="1">
      <c r="C12" s="42"/>
      <c r="D12" s="42"/>
      <c r="E12" s="1"/>
      <c r="F12" s="1"/>
      <c r="I12" s="7"/>
      <c r="J12" s="8"/>
      <c r="K12" s="42"/>
      <c r="L12" s="42"/>
      <c r="M12" s="42"/>
      <c r="N12" s="42"/>
      <c r="O12" s="42"/>
      <c r="Q12" s="2"/>
      <c r="R12" s="42"/>
      <c r="S12" s="42"/>
      <c r="T12" s="42"/>
    </row>
    <row r="13" spans="1:21" ht="21" customHeight="1">
      <c r="C13" s="42"/>
      <c r="D13" s="42"/>
      <c r="E13" s="1"/>
      <c r="F13" s="1"/>
      <c r="I13" s="7"/>
      <c r="J13" s="8"/>
      <c r="K13" s="42"/>
      <c r="L13" s="44"/>
      <c r="M13" s="42"/>
      <c r="N13" s="42"/>
      <c r="O13" s="42"/>
      <c r="Q13" s="2"/>
      <c r="R13" s="42"/>
      <c r="S13" s="42"/>
      <c r="T13" s="42"/>
    </row>
    <row r="14" spans="1:21" ht="21" customHeight="1">
      <c r="C14" s="42"/>
      <c r="D14" s="42"/>
      <c r="E14" s="1"/>
      <c r="F14" s="1"/>
      <c r="I14" s="7"/>
      <c r="J14" s="8"/>
      <c r="K14" s="42"/>
      <c r="L14" s="42"/>
      <c r="M14" s="42"/>
      <c r="N14" s="42"/>
      <c r="O14" s="42"/>
      <c r="Q14" s="2"/>
      <c r="R14" s="42"/>
      <c r="S14" s="42"/>
      <c r="T14" s="42"/>
    </row>
    <row r="15" spans="1:21" ht="21" customHeight="1">
      <c r="C15" s="42"/>
      <c r="D15" s="42"/>
      <c r="E15" s="1"/>
      <c r="F15" s="1"/>
      <c r="I15" s="7"/>
      <c r="J15" s="8"/>
      <c r="K15" s="42"/>
      <c r="L15" s="42"/>
      <c r="M15" s="42"/>
      <c r="N15" s="42"/>
      <c r="O15" s="42"/>
      <c r="Q15" s="2"/>
      <c r="R15" s="42"/>
      <c r="S15" s="42"/>
      <c r="T15" s="42"/>
    </row>
    <row r="16" spans="1:21" ht="21" customHeight="1">
      <c r="B16" s="12"/>
      <c r="C16" s="43"/>
      <c r="D16" s="43"/>
      <c r="E16" s="13"/>
      <c r="F16" s="13"/>
      <c r="G16" s="12"/>
      <c r="H16" s="12"/>
      <c r="I16" s="14"/>
      <c r="J16" s="15"/>
      <c r="K16" s="43"/>
      <c r="L16" s="43"/>
      <c r="M16" s="43"/>
      <c r="N16" s="43"/>
      <c r="O16" s="43"/>
      <c r="P16" s="12"/>
      <c r="Q16" s="12"/>
      <c r="R16" s="43"/>
      <c r="S16" s="43"/>
      <c r="T16" s="43"/>
    </row>
    <row r="17" spans="1:21" s="20" customFormat="1" ht="6" customHeight="1">
      <c r="B17" s="38"/>
      <c r="C17" s="39"/>
      <c r="D17" s="39"/>
      <c r="E17" s="39"/>
      <c r="F17" s="39"/>
      <c r="G17" s="38"/>
      <c r="H17" s="38"/>
      <c r="I17" s="40"/>
      <c r="J17" s="41"/>
      <c r="K17" s="39"/>
      <c r="L17" s="39"/>
      <c r="M17" s="39"/>
      <c r="N17" s="39"/>
      <c r="O17" s="39"/>
      <c r="P17" s="38"/>
      <c r="Q17" s="38"/>
      <c r="R17" s="39"/>
      <c r="S17" s="39"/>
      <c r="T17" s="39"/>
    </row>
    <row r="18" spans="1:21" ht="21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9"/>
      <c r="R18" s="11"/>
      <c r="S18" s="10"/>
      <c r="T18" s="10"/>
      <c r="U18" s="10"/>
    </row>
    <row r="19" spans="1:21" ht="21" customHeight="1" thickBot="1">
      <c r="A19" s="10"/>
      <c r="B19" s="29" t="s">
        <v>39</v>
      </c>
      <c r="C19" s="24">
        <f>COUNTIF(тблГости[ИМЯ ГОСТЯ],"*")</f>
        <v>2</v>
      </c>
      <c r="D19" s="19"/>
      <c r="E19" s="49" t="s">
        <v>52</v>
      </c>
      <c r="F19" s="49"/>
      <c r="G19" s="49"/>
      <c r="H19" s="49"/>
      <c r="I19" s="19"/>
      <c r="J19" s="19"/>
      <c r="K19" s="10"/>
      <c r="L19" s="10"/>
      <c r="M19" s="10"/>
      <c r="N19" s="10"/>
      <c r="O19" s="10"/>
      <c r="P19" s="53" t="s">
        <v>53</v>
      </c>
      <c r="Q19" s="54"/>
      <c r="R19" s="57" t="s">
        <v>45</v>
      </c>
      <c r="S19" s="59" t="s">
        <v>46</v>
      </c>
      <c r="T19" s="47" t="s">
        <v>47</v>
      </c>
      <c r="U19" s="10"/>
    </row>
    <row r="20" spans="1:21" ht="21" customHeight="1" thickBot="1">
      <c r="A20" s="10"/>
      <c r="B20" s="30" t="s">
        <v>35</v>
      </c>
      <c r="C20" s="27">
        <f>COUNTIF(тблГости[ПРИДЁТ?],"Да")</f>
        <v>2</v>
      </c>
      <c r="D20" s="35"/>
      <c r="E20" s="49"/>
      <c r="F20" s="49"/>
      <c r="G20" s="49"/>
      <c r="H20" s="49"/>
      <c r="I20" s="37"/>
      <c r="J20" s="37"/>
      <c r="K20" s="37"/>
      <c r="L20" s="37"/>
      <c r="M20" s="37"/>
      <c r="N20" s="37"/>
      <c r="O20" s="10"/>
      <c r="P20" s="55"/>
      <c r="Q20" s="56"/>
      <c r="R20" s="58"/>
      <c r="S20" s="60"/>
      <c r="T20" s="48"/>
      <c r="U20" s="10"/>
    </row>
    <row r="21" spans="1:21" ht="21" customHeight="1" thickBot="1">
      <c r="A21" s="10"/>
      <c r="B21" s="31" t="s">
        <v>36</v>
      </c>
      <c r="C21" s="22">
        <f>COUNTIF(тблГости[ЗАГС],"Да")</f>
        <v>1</v>
      </c>
      <c r="D21" s="19"/>
      <c r="E21" s="49"/>
      <c r="F21" s="49"/>
      <c r="G21" s="49"/>
      <c r="H21" s="49"/>
      <c r="I21" s="19"/>
      <c r="J21" s="19"/>
      <c r="K21" s="10"/>
      <c r="L21" s="10"/>
      <c r="M21" s="10"/>
      <c r="N21" s="10"/>
      <c r="O21" s="10"/>
      <c r="P21" s="26" t="s">
        <v>40</v>
      </c>
      <c r="Q21" s="25"/>
      <c r="R21" s="21">
        <v>0.5</v>
      </c>
      <c r="S21" s="46">
        <f>COUNTIFS(тблГости[Шампанское],"Да",тблГости[ПРИДЁТ?],"Да")*R21</f>
        <v>1</v>
      </c>
      <c r="T21" s="22">
        <f>ROUNDUP(S21/0.7,0)</f>
        <v>2</v>
      </c>
      <c r="U21" s="10"/>
    </row>
    <row r="22" spans="1:21" ht="21" customHeight="1" thickBot="1">
      <c r="A22" s="10"/>
      <c r="B22" s="31" t="s">
        <v>43</v>
      </c>
      <c r="C22" s="22">
        <f>COUNTIF(тблГости[МАЛЬЧИШНИК / ДЕВИЧНИК],"Да")</f>
        <v>1</v>
      </c>
      <c r="D22" s="19"/>
      <c r="E22" s="50" t="s">
        <v>49</v>
      </c>
      <c r="F22" s="50"/>
      <c r="G22" s="50"/>
      <c r="H22" s="50"/>
      <c r="I22" s="19"/>
      <c r="J22" s="19"/>
      <c r="K22" s="10"/>
      <c r="L22" s="10"/>
      <c r="M22" s="10"/>
      <c r="N22" s="10"/>
      <c r="O22" s="10"/>
      <c r="P22" s="26" t="s">
        <v>41</v>
      </c>
      <c r="Q22" s="25"/>
      <c r="R22" s="21">
        <v>0.7</v>
      </c>
      <c r="S22" s="46">
        <f>COUNTIFS(тблГости[Вино],"Да",тблГости[ПРИДЁТ?],"Да")*R22</f>
        <v>1.4</v>
      </c>
      <c r="T22" s="22">
        <f t="shared" ref="T22" si="0">ROUNDUP(S22/0.7,0)</f>
        <v>2</v>
      </c>
      <c r="U22" s="10"/>
    </row>
    <row r="23" spans="1:21" ht="21" customHeight="1" thickBot="1">
      <c r="A23" s="10"/>
      <c r="B23" s="32" t="s">
        <v>37</v>
      </c>
      <c r="C23" s="22">
        <f>COUNTIF(тблГости[ПРОГУЛКА],"Да")</f>
        <v>1</v>
      </c>
      <c r="D23" s="19"/>
      <c r="E23" s="50"/>
      <c r="F23" s="50"/>
      <c r="G23" s="50"/>
      <c r="H23" s="50"/>
      <c r="I23" s="10"/>
      <c r="J23" s="10"/>
      <c r="K23" s="10"/>
      <c r="L23" s="10"/>
      <c r="M23" s="10"/>
      <c r="N23" s="10"/>
      <c r="O23" s="10"/>
      <c r="P23" s="26" t="s">
        <v>42</v>
      </c>
      <c r="Q23" s="25"/>
      <c r="R23" s="21">
        <v>0.25</v>
      </c>
      <c r="S23" s="46">
        <f>COUNTIFS(тблГости[Крепкий алкоголь],"Да",тблГости[ПРИДЁТ?],"Да")*R23</f>
        <v>0.25</v>
      </c>
      <c r="T23" s="22">
        <f>ROUNDUP(S23/0.5,0)</f>
        <v>1</v>
      </c>
      <c r="U23" s="10"/>
    </row>
    <row r="24" spans="1:21" ht="21" customHeight="1" thickBot="1">
      <c r="A24" s="10"/>
      <c r="B24" s="32" t="s">
        <v>38</v>
      </c>
      <c r="C24" s="22">
        <f>COUNTIF(тблГости[ОТЕЛЬ],"Да")</f>
        <v>2</v>
      </c>
      <c r="D24" s="19"/>
      <c r="E24" s="10"/>
      <c r="F24" s="36"/>
      <c r="G24" s="36"/>
      <c r="H24" s="36"/>
      <c r="I24" s="10"/>
      <c r="J24" s="10"/>
      <c r="K24" s="10"/>
      <c r="L24" s="10"/>
      <c r="M24" s="10"/>
      <c r="N24" s="10"/>
      <c r="O24" s="10"/>
      <c r="P24" s="51" t="s">
        <v>50</v>
      </c>
      <c r="Q24" s="52"/>
      <c r="R24" s="23">
        <v>2</v>
      </c>
      <c r="S24" s="45">
        <f>COUNTIF(тблГости[ПРИДЁТ?],"Да")*R24</f>
        <v>4</v>
      </c>
      <c r="T24" s="28"/>
      <c r="U24" s="10"/>
    </row>
    <row r="25" spans="1:21" ht="21" customHeight="1">
      <c r="A25" s="10"/>
      <c r="B25" s="33" t="s">
        <v>44</v>
      </c>
      <c r="C25" s="34">
        <f>COUNTIF(тблГости[ТАКСИ ВЕЧEРОМ],"Да")</f>
        <v>1</v>
      </c>
      <c r="D25" s="19"/>
      <c r="E25" s="49" t="s">
        <v>48</v>
      </c>
      <c r="F25" s="49"/>
      <c r="G25" s="49"/>
      <c r="H25" s="49"/>
      <c r="I25" s="19"/>
      <c r="J25" s="19"/>
      <c r="K25" s="19"/>
      <c r="L25" s="10"/>
      <c r="M25" s="10"/>
      <c r="N25" s="10"/>
      <c r="O25" s="10"/>
      <c r="P25" s="10"/>
      <c r="Q25" s="19"/>
      <c r="R25" s="10"/>
      <c r="S25" s="10"/>
      <c r="T25" s="10"/>
      <c r="U25" s="10"/>
    </row>
    <row r="26" spans="1:21" ht="21" customHeight="1">
      <c r="A26" s="10"/>
      <c r="B26" s="10"/>
      <c r="C26" s="10"/>
      <c r="D26" s="10"/>
      <c r="E26" s="49"/>
      <c r="F26" s="49"/>
      <c r="G26" s="49"/>
      <c r="H26" s="49"/>
      <c r="I26" s="10"/>
      <c r="J26" s="10"/>
      <c r="K26" s="10"/>
      <c r="L26" s="10"/>
      <c r="M26" s="10"/>
      <c r="N26" s="10"/>
      <c r="O26" s="10"/>
      <c r="P26" s="10"/>
      <c r="Q26" s="19"/>
      <c r="R26" s="10"/>
      <c r="S26" s="10"/>
      <c r="T26" s="10"/>
      <c r="U26" s="10"/>
    </row>
  </sheetData>
  <dataConsolidate/>
  <mergeCells count="9">
    <mergeCell ref="A1:R1"/>
    <mergeCell ref="T19:T20"/>
    <mergeCell ref="E19:H21"/>
    <mergeCell ref="E22:H23"/>
    <mergeCell ref="E25:H26"/>
    <mergeCell ref="P24:Q24"/>
    <mergeCell ref="P19:Q20"/>
    <mergeCell ref="R19:R20"/>
    <mergeCell ref="S19:S20"/>
  </mergeCells>
  <conditionalFormatting sqref="B4:T16">
    <cfRule type="expression" dxfId="1" priority="1">
      <formula>($D4="Нет")</formula>
    </cfRule>
    <cfRule type="expression" dxfId="0" priority="7">
      <formula>($C4="Да")*($D4="")</formula>
    </cfRule>
  </conditionalFormatting>
  <dataValidations disablePrompts="1" count="2">
    <dataValidation type="list" errorStyle="warning" allowBlank="1" showInputMessage="1" sqref="E4:E16">
      <formula1>"Невеста,Жених,Другое"</formula1>
    </dataValidation>
    <dataValidation type="list" allowBlank="1" showInputMessage="1" sqref="C4:D16 R4:T16 K4:O16">
      <formula1>"Да,Нет"</formula1>
    </dataValidation>
  </dataValidations>
  <printOptions horizontalCentered="1"/>
  <pageMargins left="0.25" right="0.25" top="0.68" bottom="0.75" header="0.3" footer="0.3"/>
  <pageSetup paperSize="9" scale="57" fitToHeight="0" orientation="landscape" r:id="rId1"/>
  <headerFooter>
    <oddHeader>&amp;C&amp;"Bebas Neue Bold,обычный"&amp;28гости на свадьбе</oddHeader>
    <oddFooter>&amp;C&amp;"Bebas Neue Bold,обычный"&amp;18Органайзер от ресторана "Версаль"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Гости</vt:lpstr>
      <vt:lpstr>Гости!Область_печати</vt:lpstr>
    </vt:vector>
  </TitlesOfParts>
  <Company>weddywood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Гости на свадьбе</dc:title>
  <dc:subject>Weddywood Organiser</dc:subject>
  <dc:creator>info@weddywood.ru</dc:creator>
  <cp:keywords>weddywood</cp:keywords>
  <cp:lastModifiedBy>VashOtel</cp:lastModifiedBy>
  <cp:lastPrinted>2019-02-28T15:55:16Z</cp:lastPrinted>
  <dcterms:created xsi:type="dcterms:W3CDTF">2017-05-09T09:47:38Z</dcterms:created>
  <dcterms:modified xsi:type="dcterms:W3CDTF">2019-02-28T15:55:35Z</dcterms:modified>
  <cp:category>Weddywood Organiser</cp:category>
  <cp:version/>
</cp:coreProperties>
</file>